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324" firstSheet="1" activeTab="4"/>
  </bookViews>
  <sheets>
    <sheet name="Sayfa1" sheetId="1" r:id="rId1"/>
    <sheet name="Sayfa3" sheetId="3" r:id="rId2"/>
    <sheet name="Sayfa2" sheetId="4" r:id="rId3"/>
    <sheet name="Sayfa4" sheetId="5" r:id="rId4"/>
    <sheet name="Sayfa5" sheetId="6" r:id="rId5"/>
  </sheets>
  <definedNames>
    <definedName name="_xlnm._FilterDatabase" localSheetId="0" hidden="1">Sayfa1!$A$2:$D$56</definedName>
    <definedName name="_xlnm.Print_Area" localSheetId="4">Sayfa5!$A$1:$R$25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6" l="1"/>
  <c r="O16" i="6" l="1"/>
  <c r="K14" i="6"/>
  <c r="F7" i="6"/>
  <c r="H14" i="5" l="1"/>
  <c r="D16" i="5"/>
  <c r="K26" i="4" l="1"/>
  <c r="K38" i="4"/>
  <c r="E60" i="4"/>
  <c r="H9" i="3" s="1"/>
  <c r="J9" i="3" s="1"/>
  <c r="J5" i="3"/>
  <c r="J6" i="3"/>
  <c r="J7" i="3"/>
  <c r="J4" i="3"/>
  <c r="E51" i="4"/>
  <c r="H8" i="3" s="1"/>
  <c r="J8" i="3" s="1"/>
  <c r="E40" i="4"/>
  <c r="E31" i="4"/>
  <c r="I20" i="4"/>
  <c r="E20" i="4"/>
  <c r="C11" i="3"/>
  <c r="I10" i="4"/>
  <c r="E10" i="4"/>
  <c r="C10" i="3" l="1"/>
  <c r="E6" i="3"/>
  <c r="F6" i="3" s="1"/>
  <c r="E4" i="3"/>
  <c r="F4" i="3" s="1"/>
  <c r="E5" i="3"/>
  <c r="F5" i="3" s="1"/>
  <c r="E7" i="3"/>
  <c r="F7" i="3" s="1"/>
  <c r="E8" i="3"/>
  <c r="F8" i="3" s="1"/>
  <c r="E9" i="3"/>
  <c r="F9" i="3" s="1"/>
  <c r="E2" i="3"/>
  <c r="K11" i="1"/>
  <c r="L11" i="1"/>
  <c r="G12" i="1"/>
  <c r="L50" i="1" l="1"/>
  <c r="L46" i="1"/>
  <c r="G59" i="1"/>
  <c r="D60" i="1"/>
  <c r="D53" i="1"/>
  <c r="O26" i="1"/>
  <c r="J28" i="1"/>
  <c r="J26" i="1"/>
  <c r="D16" i="1" l="1"/>
  <c r="D46" i="1"/>
  <c r="D35" i="1"/>
  <c r="D26" i="1"/>
  <c r="D8" i="1"/>
</calcChain>
</file>

<file path=xl/sharedStrings.xml><?xml version="1.0" encoding="utf-8"?>
<sst xmlns="http://schemas.openxmlformats.org/spreadsheetml/2006/main" count="81" uniqueCount="50">
  <si>
    <t>SIRA NO</t>
  </si>
  <si>
    <t>AD SOYAD</t>
  </si>
  <si>
    <t>BLOK</t>
  </si>
  <si>
    <t>ALAN</t>
  </si>
  <si>
    <t xml:space="preserve">TOPLAM </t>
  </si>
  <si>
    <t xml:space="preserve">MEHMET ALİ DUYAN </t>
  </si>
  <si>
    <t>MEMDUH DUYAN</t>
  </si>
  <si>
    <t xml:space="preserve">HASAN DUYAN </t>
  </si>
  <si>
    <t>VEYSİ  DUYAN</t>
  </si>
  <si>
    <t>ABDULKADİR DUYAN</t>
  </si>
  <si>
    <t xml:space="preserve">ABDULNASIR İ DUYAN </t>
  </si>
  <si>
    <t>ŞEHMUZ DUYAN</t>
  </si>
  <si>
    <t>MUHAMMET DUYAN</t>
  </si>
  <si>
    <t xml:space="preserve">CEMİL DUYAN </t>
  </si>
  <si>
    <t>KAMP BÖLGESİ</t>
  </si>
  <si>
    <t>ŞAKİR</t>
  </si>
  <si>
    <t>CEMİL</t>
  </si>
  <si>
    <t>ŞEYHMUS</t>
  </si>
  <si>
    <t>HASAN A.KADİR VEYSİ</t>
  </si>
  <si>
    <t>M.ALİ MEMDUH</t>
  </si>
  <si>
    <t>NASIR</t>
  </si>
  <si>
    <t>FARK</t>
  </si>
  <si>
    <t xml:space="preserve">SİNAN DUYAN </t>
  </si>
  <si>
    <t xml:space="preserve">BLOK </t>
  </si>
  <si>
    <t xml:space="preserve">CEMİL  DUYAN </t>
  </si>
  <si>
    <t xml:space="preserve">HAKEDİŞ </t>
  </si>
  <si>
    <t>NASIR DUYAN</t>
  </si>
  <si>
    <t>ŞEHMUS DUYAN</t>
  </si>
  <si>
    <t>MENDUH</t>
  </si>
  <si>
    <t>VEYSİ DUYAN</t>
  </si>
  <si>
    <t>A.KADİR DUYAN</t>
  </si>
  <si>
    <t>HASAN DUYAN</t>
  </si>
  <si>
    <t xml:space="preserve">MEHMET ALİ </t>
  </si>
  <si>
    <t>İŞLETME NO</t>
  </si>
  <si>
    <t>MAHMUT</t>
  </si>
  <si>
    <t>MEHMET SİRAÇ</t>
  </si>
  <si>
    <t xml:space="preserve">KENAN DUYAN  </t>
  </si>
  <si>
    <t>+</t>
  </si>
  <si>
    <t xml:space="preserve">seyithan </t>
  </si>
  <si>
    <t>185/3</t>
  </si>
  <si>
    <t>183/2</t>
  </si>
  <si>
    <t>244/1</t>
  </si>
  <si>
    <t>200/4</t>
  </si>
  <si>
    <t xml:space="preserve">kenan duyan </t>
  </si>
  <si>
    <t xml:space="preserve">blok </t>
  </si>
  <si>
    <t>kenan duyan</t>
  </si>
  <si>
    <t xml:space="preserve">blok no </t>
  </si>
  <si>
    <t xml:space="preserve">rızgo seyran dahil </t>
  </si>
  <si>
    <t xml:space="preserve">ORTAK TAPU </t>
  </si>
  <si>
    <t xml:space="preserve">SEYİTHAN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</si>
</sst>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0" xfId="0" applyNumberFormat="1"/>
    <xf numFmtId="4" fontId="2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center"/>
    </xf>
    <xf numFmtId="4" fontId="0" fillId="0" borderId="0" xfId="0" applyNumberFormat="1" applyFill="1"/>
    <xf numFmtId="0" fontId="0" fillId="0" borderId="0" xfId="0" applyFill="1"/>
    <xf numFmtId="0" fontId="0" fillId="0" borderId="1" xfId="0" applyBorder="1"/>
    <xf numFmtId="4" fontId="0" fillId="0" borderId="1" xfId="0" applyNumberFormat="1" applyBorder="1"/>
    <xf numFmtId="4" fontId="0" fillId="0" borderId="1" xfId="0" applyNumberFormat="1" applyFill="1" applyBorder="1"/>
    <xf numFmtId="0" fontId="0" fillId="0" borderId="1" xfId="0" applyFill="1" applyBorder="1"/>
    <xf numFmtId="4" fontId="0" fillId="2" borderId="1" xfId="0" applyNumberFormat="1" applyFill="1" applyBorder="1"/>
    <xf numFmtId="0" fontId="0" fillId="2" borderId="1" xfId="0" applyFill="1" applyBorder="1"/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0"/>
  <sheetViews>
    <sheetView workbookViewId="0">
      <selection activeCell="C27" sqref="C27"/>
    </sheetView>
  </sheetViews>
  <sheetFormatPr defaultRowHeight="14.4" x14ac:dyDescent="0.3"/>
  <cols>
    <col min="2" max="2" width="22.88671875" customWidth="1"/>
    <col min="3" max="3" width="12.33203125" customWidth="1"/>
    <col min="4" max="4" width="15.5546875" customWidth="1"/>
    <col min="7" max="7" width="13.5546875" customWidth="1"/>
    <col min="10" max="10" width="14" customWidth="1"/>
    <col min="11" max="11" width="14.33203125" customWidth="1"/>
    <col min="12" max="12" width="10" bestFit="1" customWidth="1"/>
    <col min="15" max="15" width="12.44140625" customWidth="1"/>
  </cols>
  <sheetData>
    <row r="2" spans="1:12" x14ac:dyDescent="0.3">
      <c r="A2" t="s">
        <v>0</v>
      </c>
      <c r="B2" t="s">
        <v>1</v>
      </c>
      <c r="C2" t="s">
        <v>2</v>
      </c>
      <c r="D2" t="s">
        <v>3</v>
      </c>
    </row>
    <row r="3" spans="1:12" x14ac:dyDescent="0.3">
      <c r="A3">
        <v>1</v>
      </c>
      <c r="B3" t="s">
        <v>12</v>
      </c>
      <c r="C3">
        <v>203</v>
      </c>
      <c r="D3">
        <v>51056.160000000003</v>
      </c>
    </row>
    <row r="4" spans="1:12" x14ac:dyDescent="0.3">
      <c r="C4">
        <v>202</v>
      </c>
      <c r="D4">
        <v>80822.179999999993</v>
      </c>
    </row>
    <row r="5" spans="1:12" x14ac:dyDescent="0.3">
      <c r="C5">
        <v>201</v>
      </c>
      <c r="D5">
        <v>69709.740000000005</v>
      </c>
    </row>
    <row r="6" spans="1:12" x14ac:dyDescent="0.3">
      <c r="C6">
        <v>200</v>
      </c>
      <c r="D6">
        <v>199055.99</v>
      </c>
    </row>
    <row r="7" spans="1:12" x14ac:dyDescent="0.3">
      <c r="J7" t="s">
        <v>13</v>
      </c>
      <c r="K7" s="5">
        <v>50669.62</v>
      </c>
      <c r="L7" s="5">
        <v>75144.03</v>
      </c>
    </row>
    <row r="8" spans="1:12" x14ac:dyDescent="0.3">
      <c r="B8" s="4" t="s">
        <v>4</v>
      </c>
      <c r="C8" s="4"/>
      <c r="D8" s="3">
        <f>SUM(D3:D7)</f>
        <v>400644.07</v>
      </c>
      <c r="K8" s="5">
        <v>89481.25</v>
      </c>
      <c r="L8">
        <v>133235.84</v>
      </c>
    </row>
    <row r="9" spans="1:12" x14ac:dyDescent="0.3">
      <c r="G9" s="5">
        <v>45527.37</v>
      </c>
      <c r="K9" s="5">
        <v>53479.13</v>
      </c>
      <c r="L9">
        <v>79310.59</v>
      </c>
    </row>
    <row r="10" spans="1:12" x14ac:dyDescent="0.3">
      <c r="A10">
        <v>2</v>
      </c>
      <c r="B10" t="s">
        <v>5</v>
      </c>
      <c r="G10" s="5">
        <v>84086.55</v>
      </c>
      <c r="K10" s="5">
        <v>46519.21</v>
      </c>
      <c r="L10">
        <v>68988.899999999994</v>
      </c>
    </row>
    <row r="11" spans="1:12" x14ac:dyDescent="0.3">
      <c r="C11">
        <v>200</v>
      </c>
      <c r="D11">
        <v>125204.7</v>
      </c>
      <c r="G11" s="5">
        <v>24452.42</v>
      </c>
      <c r="K11" s="5">
        <f>SUM(K7:K10)</f>
        <v>240149.21</v>
      </c>
      <c r="L11" s="5">
        <f>SUM(L7:L10)</f>
        <v>356679.36</v>
      </c>
    </row>
    <row r="12" spans="1:12" x14ac:dyDescent="0.3">
      <c r="C12">
        <v>201</v>
      </c>
      <c r="D12">
        <v>67601.33</v>
      </c>
      <c r="G12" s="5">
        <f>SUM(G9:G11)</f>
        <v>154066.34000000003</v>
      </c>
      <c r="K12" s="5"/>
    </row>
    <row r="13" spans="1:12" x14ac:dyDescent="0.3">
      <c r="C13">
        <v>202</v>
      </c>
      <c r="D13">
        <v>75144.03</v>
      </c>
      <c r="K13" s="5"/>
    </row>
    <row r="14" spans="1:12" x14ac:dyDescent="0.3">
      <c r="C14">
        <v>204</v>
      </c>
      <c r="D14">
        <v>36429.160000000003</v>
      </c>
    </row>
    <row r="16" spans="1:12" x14ac:dyDescent="0.3">
      <c r="D16" s="2">
        <f>SUM(D11:D15)</f>
        <v>304379.21999999997</v>
      </c>
    </row>
    <row r="22" spans="1:15" x14ac:dyDescent="0.3">
      <c r="A22">
        <v>3</v>
      </c>
      <c r="B22" t="s">
        <v>6</v>
      </c>
      <c r="C22">
        <v>200</v>
      </c>
      <c r="D22">
        <v>167710.85</v>
      </c>
    </row>
    <row r="23" spans="1:15" x14ac:dyDescent="0.3">
      <c r="C23">
        <v>201</v>
      </c>
      <c r="D23">
        <v>33475.879999999997</v>
      </c>
    </row>
    <row r="24" spans="1:15" x14ac:dyDescent="0.3">
      <c r="C24">
        <v>204</v>
      </c>
      <c r="D24">
        <v>57152.54</v>
      </c>
      <c r="J24" s="5">
        <v>112104.24</v>
      </c>
      <c r="O24" s="5">
        <v>248417.7</v>
      </c>
    </row>
    <row r="25" spans="1:15" x14ac:dyDescent="0.3">
      <c r="J25" s="5">
        <v>117387.64</v>
      </c>
      <c r="O25" s="5">
        <v>260340.93</v>
      </c>
    </row>
    <row r="26" spans="1:15" x14ac:dyDescent="0.3">
      <c r="D26" s="2">
        <f>SUM(D22:D25)</f>
        <v>258339.27000000002</v>
      </c>
      <c r="J26" s="5">
        <f>+J25-J24</f>
        <v>5283.3999999999942</v>
      </c>
      <c r="O26" s="5">
        <f>+O25-O24</f>
        <v>11923.229999999981</v>
      </c>
    </row>
    <row r="27" spans="1:15" x14ac:dyDescent="0.3">
      <c r="J27" s="5">
        <v>7259.71</v>
      </c>
    </row>
    <row r="28" spans="1:15" x14ac:dyDescent="0.3">
      <c r="J28" s="5">
        <f>+J27-J26</f>
        <v>1976.3100000000059</v>
      </c>
    </row>
    <row r="30" spans="1:15" x14ac:dyDescent="0.3">
      <c r="A30">
        <v>4</v>
      </c>
      <c r="B30" t="s">
        <v>7</v>
      </c>
      <c r="C30">
        <v>200</v>
      </c>
      <c r="D30" s="5">
        <v>380993.41</v>
      </c>
    </row>
    <row r="31" spans="1:15" x14ac:dyDescent="0.3">
      <c r="C31">
        <v>201</v>
      </c>
      <c r="D31" s="5">
        <v>21230.55</v>
      </c>
    </row>
    <row r="32" spans="1:15" x14ac:dyDescent="0.3">
      <c r="C32">
        <v>204</v>
      </c>
      <c r="D32" s="5">
        <v>102897.07</v>
      </c>
    </row>
    <row r="33" spans="1:12" x14ac:dyDescent="0.3">
      <c r="C33">
        <v>206</v>
      </c>
      <c r="D33" s="5">
        <v>227926.96</v>
      </c>
    </row>
    <row r="34" spans="1:12" x14ac:dyDescent="0.3">
      <c r="C34">
        <v>207</v>
      </c>
      <c r="D34" s="5">
        <v>48859.01</v>
      </c>
    </row>
    <row r="35" spans="1:12" x14ac:dyDescent="0.3">
      <c r="D35" s="6">
        <f>SUM(D30:D34)</f>
        <v>781907</v>
      </c>
    </row>
    <row r="38" spans="1:12" x14ac:dyDescent="0.3">
      <c r="A38">
        <v>5</v>
      </c>
      <c r="B38" t="s">
        <v>8</v>
      </c>
    </row>
    <row r="39" spans="1:12" x14ac:dyDescent="0.3">
      <c r="C39">
        <v>206</v>
      </c>
      <c r="D39" s="5">
        <v>34341.19</v>
      </c>
    </row>
    <row r="40" spans="1:12" x14ac:dyDescent="0.3">
      <c r="C40">
        <v>207</v>
      </c>
      <c r="D40" s="5">
        <v>195154.1</v>
      </c>
    </row>
    <row r="41" spans="1:12" x14ac:dyDescent="0.3">
      <c r="D41" s="5"/>
    </row>
    <row r="42" spans="1:12" x14ac:dyDescent="0.3">
      <c r="D42" s="6">
        <v>228859.24321498486</v>
      </c>
    </row>
    <row r="44" spans="1:12" x14ac:dyDescent="0.3">
      <c r="A44">
        <v>6</v>
      </c>
      <c r="B44" t="s">
        <v>9</v>
      </c>
      <c r="C44">
        <v>206</v>
      </c>
      <c r="D44">
        <v>22865.84</v>
      </c>
    </row>
    <row r="45" spans="1:12" x14ac:dyDescent="0.3">
      <c r="C45">
        <v>207</v>
      </c>
      <c r="D45">
        <v>196230.18</v>
      </c>
      <c r="K45">
        <v>2908829.2</v>
      </c>
    </row>
    <row r="46" spans="1:12" x14ac:dyDescent="0.3">
      <c r="D46" s="1">
        <f>SUM(D44:D45)</f>
        <v>219096.02</v>
      </c>
      <c r="K46" s="5">
        <v>2969574.24</v>
      </c>
      <c r="L46" s="5">
        <f>+K46-K45</f>
        <v>60745.040000000037</v>
      </c>
    </row>
    <row r="47" spans="1:12" x14ac:dyDescent="0.3">
      <c r="J47" s="5"/>
      <c r="L47" s="5">
        <v>32093.279999999999</v>
      </c>
    </row>
    <row r="48" spans="1:12" x14ac:dyDescent="0.3">
      <c r="L48" s="5">
        <v>19729.57</v>
      </c>
    </row>
    <row r="49" spans="1:12" x14ac:dyDescent="0.3">
      <c r="L49" s="5">
        <v>8614.52</v>
      </c>
    </row>
    <row r="50" spans="1:12" x14ac:dyDescent="0.3">
      <c r="A50">
        <v>7</v>
      </c>
      <c r="B50" t="s">
        <v>10</v>
      </c>
      <c r="C50">
        <v>206</v>
      </c>
      <c r="D50">
        <v>38164.129999999997</v>
      </c>
      <c r="L50" s="5">
        <f>SUM(L47:L49)</f>
        <v>60437.369999999995</v>
      </c>
    </row>
    <row r="51" spans="1:12" x14ac:dyDescent="0.3">
      <c r="C51">
        <v>207</v>
      </c>
      <c r="D51">
        <v>362493.74</v>
      </c>
    </row>
    <row r="53" spans="1:12" x14ac:dyDescent="0.3">
      <c r="D53" s="6">
        <f>SUM(D50:D52)</f>
        <v>400657.87</v>
      </c>
    </row>
    <row r="57" spans="1:12" x14ac:dyDescent="0.3">
      <c r="A57">
        <v>8</v>
      </c>
      <c r="B57" t="s">
        <v>11</v>
      </c>
      <c r="C57">
        <v>245</v>
      </c>
      <c r="D57">
        <v>358271.2</v>
      </c>
      <c r="G57" s="5">
        <v>258169.64</v>
      </c>
    </row>
    <row r="58" spans="1:12" x14ac:dyDescent="0.3">
      <c r="C58">
        <v>207</v>
      </c>
      <c r="D58">
        <v>42360.59</v>
      </c>
      <c r="G58" s="5">
        <v>147862.39999999999</v>
      </c>
    </row>
    <row r="59" spans="1:12" x14ac:dyDescent="0.3">
      <c r="G59" s="5">
        <f>+G57-G58</f>
        <v>110307.24000000002</v>
      </c>
    </row>
    <row r="60" spans="1:12" x14ac:dyDescent="0.3">
      <c r="D60" s="2">
        <f>SUM(D57:D59)</f>
        <v>400631.79000000004</v>
      </c>
    </row>
  </sheetData>
  <autoFilter ref="A2:D56"/>
  <sortState ref="C11:C14">
    <sortCondition ref="C1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workbookViewId="0">
      <selection activeCell="G18" sqref="F18:G18"/>
    </sheetView>
  </sheetViews>
  <sheetFormatPr defaultRowHeight="14.4" x14ac:dyDescent="0.3"/>
  <cols>
    <col min="1" max="1" width="19" bestFit="1" customWidth="1"/>
    <col min="3" max="3" width="12.6640625" customWidth="1"/>
    <col min="5" max="5" width="12.5546875" customWidth="1"/>
    <col min="6" max="6" width="17" customWidth="1"/>
    <col min="8" max="8" width="11.44140625" bestFit="1" customWidth="1"/>
    <col min="10" max="10" width="0" hidden="1" customWidth="1"/>
  </cols>
  <sheetData>
    <row r="2" spans="1:10" x14ac:dyDescent="0.3">
      <c r="A2" s="1" t="s">
        <v>14</v>
      </c>
      <c r="B2" s="1"/>
      <c r="C2" s="9">
        <v>3395012.4000000004</v>
      </c>
      <c r="D2" s="1">
        <v>-109487.59999999963</v>
      </c>
      <c r="E2" s="1">
        <f>+D2/C2</f>
        <v>-3.224954347736686E-2</v>
      </c>
      <c r="H2" s="5"/>
    </row>
    <row r="3" spans="1:10" x14ac:dyDescent="0.3">
      <c r="C3" s="7"/>
    </row>
    <row r="4" spans="1:10" s="12" customFormat="1" x14ac:dyDescent="0.3">
      <c r="A4" s="12" t="s">
        <v>15</v>
      </c>
      <c r="C4" s="11">
        <v>410000</v>
      </c>
      <c r="D4" s="11">
        <v>-3.224954347736686E-2</v>
      </c>
      <c r="E4" s="11">
        <f>+C4*D4</f>
        <v>-13222.312825720413</v>
      </c>
      <c r="F4" s="11">
        <f>+C4+E4</f>
        <v>396777.68717427959</v>
      </c>
      <c r="H4" s="11">
        <v>403639.05000000005</v>
      </c>
      <c r="I4" s="11"/>
      <c r="J4" s="11">
        <f>+F4-H4</f>
        <v>-6861.3628257204546</v>
      </c>
    </row>
    <row r="5" spans="1:10" x14ac:dyDescent="0.3">
      <c r="A5" t="s">
        <v>16</v>
      </c>
      <c r="C5" s="5">
        <v>410000</v>
      </c>
      <c r="D5" s="5">
        <v>-3.224954347736686E-2</v>
      </c>
      <c r="E5" s="5">
        <f t="shared" ref="E5:E9" si="0">+C5*D5</f>
        <v>-13222.312825720413</v>
      </c>
      <c r="F5" s="5">
        <f t="shared" ref="F5:F9" si="1">+C5+E5</f>
        <v>396777.68717427959</v>
      </c>
      <c r="H5" s="5">
        <v>396777.68717427959</v>
      </c>
      <c r="I5" s="5"/>
      <c r="J5" s="5">
        <f t="shared" ref="J5:J9" si="2">+F5-H5</f>
        <v>0</v>
      </c>
    </row>
    <row r="6" spans="1:10" x14ac:dyDescent="0.3">
      <c r="A6" t="s">
        <v>20</v>
      </c>
      <c r="C6" s="5">
        <v>410000</v>
      </c>
      <c r="D6" s="5">
        <v>-3.224954347736686E-2</v>
      </c>
      <c r="E6" s="5">
        <f t="shared" si="0"/>
        <v>-13222.312825720413</v>
      </c>
      <c r="F6" s="5">
        <f t="shared" si="1"/>
        <v>396777.68717427959</v>
      </c>
      <c r="H6" s="5">
        <v>396777.35000000003</v>
      </c>
      <c r="I6" s="5"/>
      <c r="J6" s="5">
        <f t="shared" si="2"/>
        <v>0.33717427955707535</v>
      </c>
    </row>
    <row r="7" spans="1:10" x14ac:dyDescent="0.3">
      <c r="A7" t="s">
        <v>17</v>
      </c>
      <c r="C7" s="5">
        <v>410000</v>
      </c>
      <c r="D7" s="5">
        <v>-3.224954347736686E-2</v>
      </c>
      <c r="E7" s="5">
        <f t="shared" si="0"/>
        <v>-13222.312825720413</v>
      </c>
      <c r="F7" s="5">
        <f t="shared" si="1"/>
        <v>396777.68717427959</v>
      </c>
      <c r="H7" s="5">
        <v>396777.68717427959</v>
      </c>
      <c r="I7" s="5"/>
      <c r="J7" s="5">
        <f t="shared" si="2"/>
        <v>0</v>
      </c>
    </row>
    <row r="8" spans="1:10" x14ac:dyDescent="0.3">
      <c r="A8" t="s">
        <v>18</v>
      </c>
      <c r="C8" s="5">
        <v>1243000</v>
      </c>
      <c r="D8" s="5">
        <v>-3.224954347736686E-2</v>
      </c>
      <c r="E8" s="5">
        <f t="shared" si="0"/>
        <v>-40086.182542367009</v>
      </c>
      <c r="F8" s="5">
        <f t="shared" si="1"/>
        <v>1202913.8174576331</v>
      </c>
      <c r="H8" s="5">
        <f>Sayfa2!E51</f>
        <v>1200647.94</v>
      </c>
      <c r="I8" s="5"/>
      <c r="J8" s="5">
        <f t="shared" si="2"/>
        <v>2265.8774576331489</v>
      </c>
    </row>
    <row r="9" spans="1:10" x14ac:dyDescent="0.3">
      <c r="A9" t="s">
        <v>19</v>
      </c>
      <c r="C9" s="5">
        <v>621500</v>
      </c>
      <c r="D9" s="5">
        <v>-3.224954347736686E-2</v>
      </c>
      <c r="E9" s="5">
        <f t="shared" si="0"/>
        <v>-20043.091271183504</v>
      </c>
      <c r="F9" s="5">
        <f t="shared" si="1"/>
        <v>601456.90872881655</v>
      </c>
      <c r="H9" s="5">
        <f>Sayfa2!E60</f>
        <v>600391.56000000006</v>
      </c>
      <c r="I9" s="5"/>
      <c r="J9" s="5">
        <f t="shared" si="2"/>
        <v>1065.3487288164906</v>
      </c>
    </row>
    <row r="10" spans="1:10" x14ac:dyDescent="0.3">
      <c r="C10" s="9">
        <f>SUM(C4:C9)</f>
        <v>3504500</v>
      </c>
    </row>
    <row r="11" spans="1:10" x14ac:dyDescent="0.3">
      <c r="B11" t="s">
        <v>21</v>
      </c>
      <c r="C11" s="6">
        <f>+C2-C10</f>
        <v>-109487.59999999963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60"/>
  <sheetViews>
    <sheetView workbookViewId="0">
      <selection activeCell="E25" sqref="E25:I25"/>
    </sheetView>
  </sheetViews>
  <sheetFormatPr defaultRowHeight="14.4" x14ac:dyDescent="0.3"/>
  <cols>
    <col min="2" max="2" width="13.21875" bestFit="1" customWidth="1"/>
    <col min="5" max="5" width="10.33203125" customWidth="1"/>
    <col min="9" max="9" width="12.21875" customWidth="1"/>
    <col min="11" max="11" width="14.5546875" customWidth="1"/>
  </cols>
  <sheetData>
    <row r="5" spans="2:11" x14ac:dyDescent="0.3">
      <c r="E5" s="8" t="s">
        <v>3</v>
      </c>
      <c r="F5" s="8"/>
      <c r="G5" s="8" t="s">
        <v>23</v>
      </c>
      <c r="I5" t="s">
        <v>25</v>
      </c>
    </row>
    <row r="6" spans="2:11" x14ac:dyDescent="0.3">
      <c r="E6" s="8">
        <v>194679.67</v>
      </c>
      <c r="F6" s="8"/>
      <c r="G6" s="8">
        <v>200</v>
      </c>
      <c r="I6" s="5">
        <v>130321.53</v>
      </c>
    </row>
    <row r="7" spans="2:11" x14ac:dyDescent="0.3">
      <c r="B7" t="s">
        <v>22</v>
      </c>
      <c r="E7" s="8">
        <v>71756.75</v>
      </c>
      <c r="F7" s="8"/>
      <c r="G7" s="8">
        <v>201</v>
      </c>
      <c r="I7" s="5">
        <v>48385.58</v>
      </c>
      <c r="J7" s="5"/>
      <c r="K7" s="5"/>
    </row>
    <row r="8" spans="2:11" x14ac:dyDescent="0.3">
      <c r="E8" s="8">
        <v>86146.47</v>
      </c>
      <c r="F8" s="8"/>
      <c r="G8" s="8">
        <v>202</v>
      </c>
      <c r="I8" s="5">
        <v>58088.56</v>
      </c>
    </row>
    <row r="9" spans="2:11" x14ac:dyDescent="0.3">
      <c r="E9" s="8">
        <v>51056.160000000003</v>
      </c>
      <c r="F9" s="8"/>
      <c r="G9" s="8">
        <v>203</v>
      </c>
      <c r="I9" s="5">
        <v>34427.17</v>
      </c>
    </row>
    <row r="10" spans="2:11" x14ac:dyDescent="0.3">
      <c r="E10" s="8">
        <f>SUM(E6:E9)</f>
        <v>403639.05000000005</v>
      </c>
      <c r="F10" s="8"/>
      <c r="G10" s="8"/>
      <c r="I10" s="5">
        <f>SUM(I6:I9)</f>
        <v>271222.83999999997</v>
      </c>
    </row>
    <row r="15" spans="2:11" x14ac:dyDescent="0.3">
      <c r="E15" s="8" t="s">
        <v>3</v>
      </c>
      <c r="F15" s="8"/>
      <c r="G15" s="8" t="s">
        <v>23</v>
      </c>
      <c r="I15" t="s">
        <v>25</v>
      </c>
    </row>
    <row r="16" spans="2:11" x14ac:dyDescent="0.3">
      <c r="B16" t="s">
        <v>24</v>
      </c>
      <c r="E16" s="10">
        <v>69819.740000000005</v>
      </c>
      <c r="F16" s="8"/>
      <c r="G16" s="8">
        <v>202</v>
      </c>
      <c r="I16" s="11">
        <v>47079.45</v>
      </c>
    </row>
    <row r="17" spans="2:11" x14ac:dyDescent="0.3">
      <c r="E17" s="10">
        <v>80551.81</v>
      </c>
      <c r="F17" s="8"/>
      <c r="G17" s="8">
        <v>201</v>
      </c>
      <c r="I17" s="11">
        <v>54316.08</v>
      </c>
    </row>
    <row r="18" spans="2:11" x14ac:dyDescent="0.3">
      <c r="E18" s="10">
        <v>63943.43</v>
      </c>
      <c r="F18" s="8"/>
      <c r="G18" s="8">
        <v>204</v>
      </c>
      <c r="I18" s="11">
        <v>43117.06</v>
      </c>
    </row>
    <row r="19" spans="2:11" x14ac:dyDescent="0.3">
      <c r="E19" s="10">
        <v>182462.87</v>
      </c>
      <c r="F19" s="8"/>
      <c r="G19" s="8">
        <v>200</v>
      </c>
      <c r="I19" s="5">
        <v>122060.2</v>
      </c>
    </row>
    <row r="20" spans="2:11" x14ac:dyDescent="0.3">
      <c r="E20" s="10">
        <f>SUM(E16:E19)</f>
        <v>396777.85</v>
      </c>
      <c r="F20" s="8"/>
      <c r="G20" s="8"/>
      <c r="I20" s="5">
        <f>SUM(I16:I19)</f>
        <v>266572.78999999998</v>
      </c>
      <c r="K20" s="5"/>
    </row>
    <row r="21" spans="2:11" x14ac:dyDescent="0.3">
      <c r="E21" s="10"/>
      <c r="F21" s="8"/>
      <c r="G21" s="8"/>
      <c r="I21" s="5"/>
      <c r="K21" s="5"/>
    </row>
    <row r="22" spans="2:11" x14ac:dyDescent="0.3">
      <c r="E22" s="10"/>
      <c r="F22" s="8"/>
      <c r="G22" s="8"/>
      <c r="I22" s="5"/>
      <c r="J22" s="5"/>
      <c r="K22" s="5"/>
    </row>
    <row r="23" spans="2:11" x14ac:dyDescent="0.3">
      <c r="E23" s="8"/>
      <c r="F23" s="8"/>
      <c r="G23" s="8"/>
      <c r="I23" s="5"/>
    </row>
    <row r="24" spans="2:11" x14ac:dyDescent="0.3">
      <c r="I24" s="5"/>
    </row>
    <row r="25" spans="2:11" x14ac:dyDescent="0.3">
      <c r="E25" s="8" t="s">
        <v>3</v>
      </c>
      <c r="F25" s="8"/>
      <c r="G25" s="8" t="s">
        <v>23</v>
      </c>
      <c r="I25" t="s">
        <v>25</v>
      </c>
    </row>
    <row r="26" spans="2:11" x14ac:dyDescent="0.3">
      <c r="B26" t="s">
        <v>26</v>
      </c>
      <c r="E26">
        <v>224178.73</v>
      </c>
      <c r="G26">
        <v>200</v>
      </c>
      <c r="I26" s="5">
        <v>151328.14000000001</v>
      </c>
      <c r="J26" s="5">
        <v>80635.009999999995</v>
      </c>
      <c r="K26" s="5">
        <f>+I26-J26</f>
        <v>70693.130000000019</v>
      </c>
    </row>
    <row r="27" spans="2:11" x14ac:dyDescent="0.3">
      <c r="E27">
        <v>39870.730000000003</v>
      </c>
      <c r="G27">
        <v>201</v>
      </c>
      <c r="I27" s="5">
        <v>26884.83</v>
      </c>
    </row>
    <row r="28" spans="2:11" x14ac:dyDescent="0.3">
      <c r="E28">
        <v>132727.89000000001</v>
      </c>
      <c r="G28">
        <v>204</v>
      </c>
      <c r="I28" s="5">
        <v>89498.41</v>
      </c>
    </row>
    <row r="31" spans="2:11" x14ac:dyDescent="0.3">
      <c r="E31">
        <f>SUM(E26:E30)</f>
        <v>396777.35000000003</v>
      </c>
    </row>
    <row r="33" spans="2:11" x14ac:dyDescent="0.3">
      <c r="E33" s="5"/>
    </row>
    <row r="34" spans="2:11" x14ac:dyDescent="0.3">
      <c r="E34" s="5"/>
    </row>
    <row r="37" spans="2:11" x14ac:dyDescent="0.3">
      <c r="E37" s="8" t="s">
        <v>3</v>
      </c>
      <c r="F37" s="8"/>
      <c r="G37" s="8" t="s">
        <v>23</v>
      </c>
      <c r="I37" t="s">
        <v>25</v>
      </c>
    </row>
    <row r="38" spans="2:11" x14ac:dyDescent="0.3">
      <c r="B38" t="s">
        <v>27</v>
      </c>
      <c r="E38">
        <v>239280.09</v>
      </c>
      <c r="G38">
        <v>200</v>
      </c>
      <c r="I38" s="5">
        <v>162036.29999999999</v>
      </c>
      <c r="J38" s="5">
        <v>151427.66</v>
      </c>
      <c r="K38" s="5">
        <f>+I38-J38</f>
        <v>10608.639999999985</v>
      </c>
    </row>
    <row r="39" spans="2:11" x14ac:dyDescent="0.3">
      <c r="E39" s="5">
        <v>157498.6</v>
      </c>
      <c r="G39">
        <v>206</v>
      </c>
      <c r="I39" s="5">
        <v>106207.36</v>
      </c>
    </row>
    <row r="40" spans="2:11" x14ac:dyDescent="0.3">
      <c r="E40" s="5">
        <f>+E38+E39</f>
        <v>396778.69</v>
      </c>
    </row>
    <row r="41" spans="2:11" x14ac:dyDescent="0.3">
      <c r="E41" s="5"/>
    </row>
    <row r="42" spans="2:11" x14ac:dyDescent="0.3">
      <c r="E42" s="5"/>
    </row>
    <row r="45" spans="2:11" x14ac:dyDescent="0.3">
      <c r="C45" t="s">
        <v>33</v>
      </c>
      <c r="E45" s="8" t="s">
        <v>3</v>
      </c>
      <c r="F45" s="8"/>
      <c r="G45" s="8" t="s">
        <v>23</v>
      </c>
      <c r="I45" t="s">
        <v>25</v>
      </c>
    </row>
    <row r="46" spans="2:11" x14ac:dyDescent="0.3">
      <c r="B46" t="s">
        <v>29</v>
      </c>
      <c r="C46">
        <v>40</v>
      </c>
      <c r="E46">
        <v>32615.02</v>
      </c>
      <c r="G46">
        <v>201</v>
      </c>
    </row>
    <row r="47" spans="2:11" x14ac:dyDescent="0.3">
      <c r="B47" t="s">
        <v>30</v>
      </c>
      <c r="C47">
        <v>21</v>
      </c>
      <c r="E47">
        <v>844226.31</v>
      </c>
      <c r="G47">
        <v>207</v>
      </c>
    </row>
    <row r="48" spans="2:11" x14ac:dyDescent="0.3">
      <c r="B48" t="s">
        <v>31</v>
      </c>
      <c r="C48">
        <v>27</v>
      </c>
      <c r="E48">
        <v>165295.18</v>
      </c>
      <c r="G48">
        <v>206</v>
      </c>
    </row>
    <row r="49" spans="2:9" x14ac:dyDescent="0.3">
      <c r="E49">
        <v>158511.43</v>
      </c>
      <c r="G49">
        <v>245</v>
      </c>
    </row>
    <row r="51" spans="2:9" x14ac:dyDescent="0.3">
      <c r="E51">
        <f>SUM(E46:E50)</f>
        <v>1200647.94</v>
      </c>
    </row>
    <row r="54" spans="2:9" x14ac:dyDescent="0.3">
      <c r="E54" s="5"/>
    </row>
    <row r="55" spans="2:9" x14ac:dyDescent="0.3">
      <c r="E55" s="8" t="s">
        <v>3</v>
      </c>
      <c r="F55" s="8"/>
      <c r="G55" s="8" t="s">
        <v>23</v>
      </c>
      <c r="I55" t="s">
        <v>25</v>
      </c>
    </row>
    <row r="56" spans="2:9" x14ac:dyDescent="0.3">
      <c r="B56" t="s">
        <v>32</v>
      </c>
      <c r="E56">
        <v>489896.71</v>
      </c>
    </row>
    <row r="57" spans="2:9" x14ac:dyDescent="0.3">
      <c r="B57" t="s">
        <v>28</v>
      </c>
      <c r="E57">
        <v>79439.62</v>
      </c>
    </row>
    <row r="58" spans="2:9" x14ac:dyDescent="0.3">
      <c r="E58">
        <v>22330.91</v>
      </c>
    </row>
    <row r="59" spans="2:9" x14ac:dyDescent="0.3">
      <c r="E59">
        <v>8724.32</v>
      </c>
    </row>
    <row r="60" spans="2:9" x14ac:dyDescent="0.3">
      <c r="E60">
        <f>SUM(E56:E59)</f>
        <v>600391.56000000006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6"/>
  <sheetViews>
    <sheetView workbookViewId="0">
      <selection activeCell="C4" sqref="C4"/>
    </sheetView>
  </sheetViews>
  <sheetFormatPr defaultRowHeight="14.4" x14ac:dyDescent="0.3"/>
  <cols>
    <col min="2" max="2" width="28.33203125" bestFit="1" customWidth="1"/>
    <col min="4" max="4" width="11.44140625" bestFit="1" customWidth="1"/>
    <col min="8" max="8" width="11.6640625" customWidth="1"/>
  </cols>
  <sheetData>
    <row r="3" spans="2:13" x14ac:dyDescent="0.3">
      <c r="D3" s="8" t="s">
        <v>3</v>
      </c>
      <c r="E3" s="8"/>
      <c r="F3" s="8" t="s">
        <v>23</v>
      </c>
      <c r="H3" t="s">
        <v>25</v>
      </c>
    </row>
    <row r="4" spans="2:13" x14ac:dyDescent="0.3">
      <c r="B4" t="s">
        <v>36</v>
      </c>
      <c r="C4">
        <v>28</v>
      </c>
      <c r="D4" s="5">
        <v>35577.599999999999</v>
      </c>
      <c r="F4">
        <v>183</v>
      </c>
      <c r="H4" s="5">
        <v>21690.05</v>
      </c>
      <c r="I4" t="s">
        <v>37</v>
      </c>
      <c r="M4" s="5"/>
    </row>
    <row r="5" spans="2:13" x14ac:dyDescent="0.3">
      <c r="B5" t="s">
        <v>34</v>
      </c>
      <c r="C5">
        <v>29</v>
      </c>
      <c r="D5" s="5">
        <v>97527.67</v>
      </c>
      <c r="F5">
        <v>182</v>
      </c>
      <c r="H5" s="5">
        <v>62935.6</v>
      </c>
      <c r="I5" t="s">
        <v>37</v>
      </c>
      <c r="M5" s="5"/>
    </row>
    <row r="6" spans="2:13" x14ac:dyDescent="0.3">
      <c r="B6" t="s">
        <v>35</v>
      </c>
      <c r="C6">
        <v>32</v>
      </c>
      <c r="D6" s="5">
        <v>68075.66</v>
      </c>
      <c r="F6">
        <v>165</v>
      </c>
      <c r="H6" s="5">
        <v>41722.21</v>
      </c>
      <c r="I6" t="s">
        <v>37</v>
      </c>
    </row>
    <row r="7" spans="2:13" x14ac:dyDescent="0.3">
      <c r="D7" s="5">
        <v>287499.34000000003</v>
      </c>
      <c r="F7">
        <v>167</v>
      </c>
      <c r="H7" s="5">
        <v>186569.08</v>
      </c>
      <c r="I7" t="s">
        <v>37</v>
      </c>
    </row>
    <row r="8" spans="2:13" x14ac:dyDescent="0.3">
      <c r="D8" s="5">
        <v>220825.61</v>
      </c>
      <c r="F8">
        <v>170</v>
      </c>
      <c r="H8" s="5">
        <v>157324.31</v>
      </c>
      <c r="I8" t="s">
        <v>37</v>
      </c>
    </row>
    <row r="9" spans="2:13" x14ac:dyDescent="0.3">
      <c r="D9" s="5">
        <v>23706.61</v>
      </c>
      <c r="F9">
        <v>236</v>
      </c>
      <c r="H9" s="5">
        <v>18999.11</v>
      </c>
      <c r="I9" t="s">
        <v>37</v>
      </c>
    </row>
    <row r="10" spans="2:13" x14ac:dyDescent="0.3">
      <c r="D10" s="5">
        <v>218043.05</v>
      </c>
      <c r="F10">
        <v>180</v>
      </c>
      <c r="H10" s="5">
        <v>151037.79999999999</v>
      </c>
      <c r="I10" t="s">
        <v>37</v>
      </c>
    </row>
    <row r="11" spans="2:13" x14ac:dyDescent="0.3">
      <c r="D11" s="5">
        <v>231775.75</v>
      </c>
      <c r="F11">
        <v>171</v>
      </c>
      <c r="H11" s="5">
        <v>180035.59</v>
      </c>
      <c r="I11" t="s">
        <v>37</v>
      </c>
    </row>
    <row r="12" spans="2:13" x14ac:dyDescent="0.3">
      <c r="D12" s="5">
        <v>46973.69</v>
      </c>
      <c r="F12">
        <v>235</v>
      </c>
      <c r="H12" s="5">
        <v>37538.51</v>
      </c>
      <c r="I12" t="s">
        <v>37</v>
      </c>
    </row>
    <row r="13" spans="2:13" x14ac:dyDescent="0.3">
      <c r="D13" s="5"/>
      <c r="H13" s="5"/>
    </row>
    <row r="14" spans="2:13" x14ac:dyDescent="0.3">
      <c r="D14" s="10"/>
      <c r="E14" s="8"/>
      <c r="F14" s="8"/>
      <c r="H14" s="5">
        <f>SUM(H4:H13)</f>
        <v>857852.25999999989</v>
      </c>
    </row>
    <row r="15" spans="2:13" x14ac:dyDescent="0.3">
      <c r="D15" s="5"/>
    </row>
    <row r="16" spans="2:13" x14ac:dyDescent="0.3">
      <c r="D16" s="5">
        <f>SUM(D4:D15)</f>
        <v>1230004.98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4"/>
  <sheetViews>
    <sheetView tabSelected="1" view="pageBreakPreview" topLeftCell="J1" zoomScale="60" zoomScaleNormal="100" workbookViewId="0">
      <selection activeCell="L19" sqref="L19"/>
    </sheetView>
  </sheetViews>
  <sheetFormatPr defaultRowHeight="14.4" x14ac:dyDescent="0.3"/>
  <cols>
    <col min="1" max="9" width="0" hidden="1" customWidth="1"/>
    <col min="10" max="10" width="15.21875" customWidth="1"/>
    <col min="11" max="11" width="13.33203125" customWidth="1"/>
    <col min="13" max="13" width="17.21875" customWidth="1"/>
    <col min="14" max="14" width="11.21875" bestFit="1" customWidth="1"/>
    <col min="15" max="15" width="14.44140625" customWidth="1"/>
    <col min="17" max="17" width="8.88671875" style="12"/>
  </cols>
  <sheetData>
    <row r="1" spans="4:18" x14ac:dyDescent="0.3">
      <c r="J1" s="13"/>
      <c r="K1" s="13"/>
      <c r="L1" s="13" t="s">
        <v>44</v>
      </c>
      <c r="M1" s="13"/>
      <c r="N1" s="13"/>
      <c r="O1" s="13"/>
      <c r="P1" s="13" t="s">
        <v>46</v>
      </c>
    </row>
    <row r="2" spans="4:18" x14ac:dyDescent="0.3">
      <c r="D2" t="s">
        <v>38</v>
      </c>
      <c r="E2" t="s">
        <v>39</v>
      </c>
      <c r="F2">
        <v>109.8</v>
      </c>
      <c r="J2" s="13" t="s">
        <v>43</v>
      </c>
      <c r="K2" s="14">
        <v>500000</v>
      </c>
      <c r="L2" s="13"/>
      <c r="M2" s="13"/>
      <c r="N2" s="13" t="s">
        <v>45</v>
      </c>
      <c r="O2" s="14">
        <v>1230000</v>
      </c>
      <c r="P2" s="13"/>
    </row>
    <row r="3" spans="4:18" x14ac:dyDescent="0.3">
      <c r="E3" t="s">
        <v>40</v>
      </c>
      <c r="F3">
        <v>39.700000000000003</v>
      </c>
      <c r="J3" s="13"/>
      <c r="K3" s="14">
        <v>17187.2</v>
      </c>
      <c r="L3" s="13">
        <v>177</v>
      </c>
      <c r="M3" s="13"/>
      <c r="N3" s="13"/>
      <c r="O3" s="15">
        <v>27946.33</v>
      </c>
      <c r="P3" s="16">
        <v>235</v>
      </c>
    </row>
    <row r="4" spans="4:18" x14ac:dyDescent="0.3">
      <c r="E4" t="s">
        <v>41</v>
      </c>
      <c r="F4">
        <v>25.7</v>
      </c>
      <c r="J4" s="13"/>
      <c r="K4" s="14">
        <v>234798.87</v>
      </c>
      <c r="L4" s="13">
        <v>176</v>
      </c>
      <c r="M4" s="13"/>
      <c r="N4" s="13"/>
      <c r="O4" s="15">
        <v>23706.61</v>
      </c>
      <c r="P4" s="16">
        <v>236</v>
      </c>
    </row>
    <row r="5" spans="4:18" x14ac:dyDescent="0.3">
      <c r="E5" t="s">
        <v>42</v>
      </c>
      <c r="F5">
        <v>39.5</v>
      </c>
      <c r="J5" s="13"/>
      <c r="K5" s="14">
        <v>118212.01</v>
      </c>
      <c r="L5" s="13">
        <v>174</v>
      </c>
      <c r="M5" s="13"/>
      <c r="N5" s="13"/>
      <c r="O5" s="15">
        <v>188909.15</v>
      </c>
      <c r="P5" s="16">
        <v>171</v>
      </c>
    </row>
    <row r="6" spans="4:18" x14ac:dyDescent="0.3">
      <c r="F6">
        <v>8</v>
      </c>
      <c r="J6" s="13"/>
      <c r="K6" s="14">
        <v>129801.92</v>
      </c>
      <c r="L6" s="13">
        <v>178</v>
      </c>
      <c r="M6" s="14"/>
      <c r="N6" s="13"/>
      <c r="O6" s="15">
        <v>220825.61</v>
      </c>
      <c r="P6" s="16">
        <v>170</v>
      </c>
    </row>
    <row r="7" spans="4:18" x14ac:dyDescent="0.3">
      <c r="F7">
        <f>SUM(F2:F6)</f>
        <v>222.7</v>
      </c>
      <c r="J7" s="13"/>
      <c r="K7" s="14"/>
      <c r="L7" s="13"/>
      <c r="M7" s="14"/>
      <c r="N7" s="13"/>
      <c r="O7" s="15">
        <v>287499.34000000003</v>
      </c>
      <c r="P7" s="16">
        <v>167</v>
      </c>
    </row>
    <row r="8" spans="4:18" x14ac:dyDescent="0.3">
      <c r="J8" s="13"/>
      <c r="K8" s="14">
        <f>SUM(K3:K7)</f>
        <v>500000</v>
      </c>
      <c r="L8" s="13"/>
      <c r="M8" s="14"/>
      <c r="N8" s="13"/>
      <c r="O8" s="15">
        <v>133352.62</v>
      </c>
      <c r="P8" s="16">
        <v>180</v>
      </c>
    </row>
    <row r="9" spans="4:18" x14ac:dyDescent="0.3">
      <c r="J9" s="13"/>
      <c r="K9" s="13"/>
      <c r="L9" s="13"/>
      <c r="M9" s="13"/>
      <c r="N9" s="13"/>
      <c r="O9" s="15">
        <v>97527.67</v>
      </c>
      <c r="P9" s="16">
        <v>182</v>
      </c>
    </row>
    <row r="10" spans="4:18" x14ac:dyDescent="0.3">
      <c r="J10" s="13" t="s">
        <v>43</v>
      </c>
      <c r="K10" s="13">
        <v>256000</v>
      </c>
      <c r="L10" s="13" t="s">
        <v>44</v>
      </c>
      <c r="M10" s="13"/>
      <c r="N10" s="13"/>
      <c r="O10" s="15">
        <v>68075.66</v>
      </c>
      <c r="P10" s="16">
        <v>165</v>
      </c>
    </row>
    <row r="11" spans="4:18" x14ac:dyDescent="0.3">
      <c r="J11" s="13"/>
      <c r="K11" s="13">
        <v>171409.98</v>
      </c>
      <c r="L11" s="13">
        <v>178</v>
      </c>
      <c r="M11" s="13"/>
      <c r="N11" s="13"/>
      <c r="O11" s="15">
        <v>8534.51</v>
      </c>
      <c r="P11" s="16">
        <v>186</v>
      </c>
    </row>
    <row r="12" spans="4:18" x14ac:dyDescent="0.3">
      <c r="J12" s="13"/>
      <c r="K12" s="13">
        <v>84592.44</v>
      </c>
      <c r="L12" s="13">
        <v>180</v>
      </c>
      <c r="M12" s="13"/>
      <c r="N12" s="13"/>
      <c r="O12" s="14">
        <v>75354.27</v>
      </c>
      <c r="P12" s="16">
        <v>183</v>
      </c>
    </row>
    <row r="13" spans="4:18" x14ac:dyDescent="0.3">
      <c r="J13" s="13"/>
      <c r="K13" s="13"/>
      <c r="L13" s="13"/>
      <c r="M13" s="13"/>
      <c r="N13" s="13"/>
      <c r="O13" s="17">
        <v>121731.84</v>
      </c>
      <c r="P13" s="18">
        <v>185</v>
      </c>
      <c r="Q13" s="19" t="s">
        <v>47</v>
      </c>
      <c r="R13" s="20"/>
    </row>
    <row r="14" spans="4:18" x14ac:dyDescent="0.3">
      <c r="J14" s="13"/>
      <c r="K14" s="13">
        <f>SUM(K11:K13)</f>
        <v>256002.42</v>
      </c>
      <c r="L14" s="13"/>
      <c r="M14" s="13"/>
      <c r="N14" s="13"/>
      <c r="O14" s="18">
        <v>11511.55</v>
      </c>
      <c r="P14" s="18">
        <v>184</v>
      </c>
      <c r="Q14" s="19"/>
      <c r="R14" s="20"/>
    </row>
    <row r="15" spans="4:18" x14ac:dyDescent="0.3">
      <c r="J15" s="13"/>
      <c r="K15" s="13"/>
      <c r="L15" s="13"/>
      <c r="M15" s="13"/>
      <c r="N15" s="13"/>
      <c r="O15" s="13"/>
      <c r="P15" s="13"/>
    </row>
    <row r="16" spans="4:18" x14ac:dyDescent="0.3">
      <c r="J16" s="13"/>
      <c r="K16" s="13"/>
      <c r="L16" s="13"/>
      <c r="M16" s="13"/>
      <c r="N16" s="13"/>
      <c r="O16" s="14">
        <f>SUM(O3:O15)</f>
        <v>1264975.1600000001</v>
      </c>
      <c r="P16" s="13"/>
    </row>
    <row r="19" spans="10:12" x14ac:dyDescent="0.3">
      <c r="J19" s="13"/>
      <c r="K19" s="14">
        <v>84000</v>
      </c>
      <c r="L19" s="13" t="s">
        <v>23</v>
      </c>
    </row>
    <row r="20" spans="10:12" x14ac:dyDescent="0.3">
      <c r="J20" s="13" t="s">
        <v>48</v>
      </c>
      <c r="K20" s="14">
        <v>71387.28</v>
      </c>
      <c r="L20" s="13">
        <v>171</v>
      </c>
    </row>
    <row r="21" spans="10:12" x14ac:dyDescent="0.3">
      <c r="J21" s="13"/>
      <c r="K21" s="14"/>
      <c r="L21" s="13"/>
    </row>
    <row r="22" spans="10:12" x14ac:dyDescent="0.3">
      <c r="J22" s="13" t="s">
        <v>49</v>
      </c>
      <c r="K22" s="14">
        <v>218108</v>
      </c>
      <c r="L22" s="13" t="s">
        <v>23</v>
      </c>
    </row>
    <row r="23" spans="10:12" x14ac:dyDescent="0.3">
      <c r="J23" s="13"/>
      <c r="K23" s="14">
        <v>218108</v>
      </c>
      <c r="L23" s="13">
        <v>186</v>
      </c>
    </row>
    <row r="24" spans="10:12" x14ac:dyDescent="0.3">
      <c r="J24" s="13"/>
      <c r="K24" s="13"/>
      <c r="L24" s="13"/>
    </row>
  </sheetData>
  <mergeCells count="1">
    <mergeCell ref="Q13:R14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1</vt:i4>
      </vt:variant>
    </vt:vector>
  </HeadingPairs>
  <TitlesOfParts>
    <vt:vector size="6" baseType="lpstr">
      <vt:lpstr>Sayfa1</vt:lpstr>
      <vt:lpstr>Sayfa3</vt:lpstr>
      <vt:lpstr>Sayfa2</vt:lpstr>
      <vt:lpstr>Sayfa4</vt:lpstr>
      <vt:lpstr>Sayfa5</vt:lpstr>
      <vt:lpstr>Sayfa5!Yazdırma_Alanı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2025-09-12T15:48:47Z</dcterms:modified>
</cp:coreProperties>
</file>